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hiba\Desktop\"/>
    </mc:Choice>
  </mc:AlternateContent>
  <bookViews>
    <workbookView xWindow="0" yWindow="0" windowWidth="20490" windowHeight="7455"/>
  </bookViews>
  <sheets>
    <sheet name="ENCUE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10" i="1"/>
  <c r="I11" i="1"/>
  <c r="I12" i="1"/>
  <c r="I8" i="1"/>
  <c r="H12" i="1"/>
  <c r="E12" i="1"/>
  <c r="H11" i="1"/>
  <c r="E11" i="1"/>
  <c r="H10" i="1"/>
  <c r="E10" i="1"/>
  <c r="H9" i="1"/>
  <c r="E9" i="1"/>
  <c r="H8" i="1"/>
  <c r="E8" i="1"/>
  <c r="K12" i="1" l="1"/>
  <c r="L12" i="1" s="1"/>
  <c r="M12" i="1" s="1"/>
  <c r="K11" i="1"/>
  <c r="L11" i="1" s="1"/>
  <c r="M11" i="1" s="1"/>
  <c r="K10" i="1"/>
  <c r="L10" i="1" s="1"/>
  <c r="M10" i="1" s="1"/>
  <c r="K9" i="1"/>
  <c r="L9" i="1" s="1"/>
  <c r="M9" i="1" s="1"/>
  <c r="K8" i="1"/>
  <c r="L8" i="1" s="1"/>
  <c r="M8" i="1" s="1"/>
</calcChain>
</file>

<file path=xl/sharedStrings.xml><?xml version="1.0" encoding="utf-8"?>
<sst xmlns="http://schemas.openxmlformats.org/spreadsheetml/2006/main" count="26" uniqueCount="22">
  <si>
    <t>ENCUESTA SALARIAL</t>
  </si>
  <si>
    <t>FUENTES DE INFORMACIÓN</t>
  </si>
  <si>
    <t>RESULTADOS FINALES</t>
  </si>
  <si>
    <t>CARGOS</t>
  </si>
  <si>
    <t>SUELDO BÁSICO</t>
  </si>
  <si>
    <t>BONIFICACIONES</t>
  </si>
  <si>
    <t>BÁSICO + BONIFICACIONES</t>
  </si>
  <si>
    <t>PROMEDIO DEL MERCADO</t>
  </si>
  <si>
    <t>SALARIO PPIO Y PROMEDIO AJUSTADO</t>
  </si>
  <si>
    <t>I ($)</t>
  </si>
  <si>
    <t>%</t>
  </si>
  <si>
    <t xml:space="preserve">GERENTE GENERAL </t>
  </si>
  <si>
    <t>CONTADOR</t>
  </si>
  <si>
    <t>COORDINADOR DE SST</t>
  </si>
  <si>
    <t xml:space="preserve">RECEPCIONISTA </t>
  </si>
  <si>
    <t xml:space="preserve">SERVICIOS GENERALES </t>
  </si>
  <si>
    <t xml:space="preserve"> CONCRETO</t>
  </si>
  <si>
    <t>EYD</t>
  </si>
  <si>
    <t>SALARIOS DE LA EMPRESA PROPIA (PAESIA S.A.S)</t>
  </si>
  <si>
    <t>EN ESTA GRAFICA SE ANALIZAN QUE LOS SALARIOS DE LA EMPRESA PAESIA S.AS ESTAN POR DEBAJO DE LOS SALARIOS DEL PROMEDIO DEL MERCADO PAGADOS EN LAS OTRAS EMPRESAS LAS CUALES FUERON COMPARADAS EN ESTA ENCUESTA SALARIA.</t>
  </si>
  <si>
    <t xml:space="preserve">EN ESTA GRAFICA SE ANALIZA QUE LA EMPRESA PAESIA S.A.S TIENE SUS SALARIOS POR DEBAJO DEL SALARIO AJUSTADO LOS CUALES FUERON COMPARADOS EN ESTA ENCUESTA SALARIAL  </t>
  </si>
  <si>
    <t xml:space="preserve">CONCLUSION: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</si>
</sst>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164" formatCode="_(&quot;$&quot;\ * #,##0.00_);_(&quot;$&quot;\ * \(#,##0.00\);_(&quot;$&quot;\ * &quot;-&quot;??_);_(@_)"/>
    <numFmt numFmtId="165" formatCode="_(&quot;$&quot;\ * #,##0_);_(&quot;$&quot;\ * \(#,##0\);_(&quot;$&quot;\ * &quot;-&quot;??_);_(@_)"/>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7">
    <xf numFmtId="0" fontId="0" fillId="0" borderId="0" xfId="0"/>
    <xf numFmtId="0" fontId="0" fillId="2" borderId="0" xfId="0" applyFill="1"/>
    <xf numFmtId="0" fontId="4" fillId="3" borderId="3" xfId="0" applyFont="1" applyFill="1" applyBorder="1" applyAlignment="1">
      <alignment horizontal="right" vertical="center" wrapText="1"/>
    </xf>
    <xf numFmtId="0" fontId="4" fillId="3" borderId="7" xfId="0" applyFont="1" applyFill="1" applyBorder="1" applyAlignment="1">
      <alignment vertical="center" wrapText="1"/>
    </xf>
    <xf numFmtId="0" fontId="6" fillId="3"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165" fontId="7" fillId="2" borderId="11" xfId="1" applyNumberFormat="1" applyFont="1" applyFill="1" applyBorder="1" applyAlignment="1">
      <alignment vertical="center"/>
    </xf>
    <xf numFmtId="165" fontId="8" fillId="2" borderId="11" xfId="1" applyNumberFormat="1" applyFont="1" applyFill="1" applyBorder="1" applyAlignment="1">
      <alignment vertical="center" wrapText="1"/>
    </xf>
    <xf numFmtId="165" fontId="8" fillId="2" borderId="12" xfId="1" applyNumberFormat="1" applyFont="1" applyFill="1" applyBorder="1" applyAlignment="1">
      <alignment vertical="center" wrapText="1"/>
    </xf>
    <xf numFmtId="42" fontId="8" fillId="2" borderId="12" xfId="1" applyNumberFormat="1" applyFont="1" applyFill="1" applyBorder="1" applyAlignment="1">
      <alignment vertical="center" wrapText="1"/>
    </xf>
    <xf numFmtId="166" fontId="8" fillId="2" borderId="12" xfId="0" applyNumberFormat="1" applyFont="1" applyFill="1" applyBorder="1" applyAlignment="1">
      <alignment horizontal="center" vertical="center"/>
    </xf>
    <xf numFmtId="0" fontId="0" fillId="2" borderId="0" xfId="0" applyFill="1" applyAlignment="1">
      <alignment vertical="top" wrapText="1"/>
    </xf>
    <xf numFmtId="0" fontId="0" fillId="2" borderId="0" xfId="0" applyFill="1" applyAlignment="1">
      <alignment vertical="center" wrapText="1"/>
    </xf>
    <xf numFmtId="0" fontId="0" fillId="0"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2" borderId="0" xfId="0" applyFill="1" applyAlignment="1">
      <alignment horizontal="left" vertical="top" wrapText="1"/>
    </xf>
    <xf numFmtId="0" fontId="2" fillId="2" borderId="0" xfId="0" applyFont="1"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PROMEDIO MDO Vs EMPRESA PPIA</a:t>
            </a:r>
          </a:p>
        </c:rich>
      </c:tx>
      <c:layout/>
      <c:overlay val="0"/>
      <c:spPr>
        <a:noFill/>
        <a:ln w="25400">
          <a:noFill/>
        </a:ln>
      </c:spPr>
    </c:title>
    <c:autoTitleDeleted val="0"/>
    <c:plotArea>
      <c:layout/>
      <c:lineChart>
        <c:grouping val="standard"/>
        <c:varyColors val="0"/>
        <c:ser>
          <c:idx val="0"/>
          <c:order val="0"/>
          <c:tx>
            <c:strRef>
              <c:f>ENCUESTA!$I$7</c:f>
              <c:strCache>
                <c:ptCount val="1"/>
                <c:pt idx="0">
                  <c:v>PROMEDIO DEL MERCADO</c:v>
                </c:pt>
              </c:strCache>
            </c:strRef>
          </c:tx>
          <c:spPr>
            <a:ln w="25400">
              <a:solidFill>
                <a:srgbClr val="666699"/>
              </a:solidFill>
              <a:prstDash val="solid"/>
            </a:ln>
          </c:spPr>
          <c:marker>
            <c:spPr>
              <a:solidFill>
                <a:srgbClr val="4F81BD"/>
              </a:solidFill>
              <a:ln>
                <a:solidFill>
                  <a:srgbClr val="666699"/>
                </a:solidFill>
                <a:prstDash val="solid"/>
              </a:ln>
            </c:spPr>
          </c:marker>
          <c:dLbls>
            <c:dLbl>
              <c:idx val="0"/>
              <c:layout>
                <c:manualLayout>
                  <c:x val="-8.6692674469007226E-3"/>
                  <c:y val="-1.253918495297802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9354139575205911E-3"/>
                  <c:y val="-1.253918495297798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560468140442133E-2"/>
                  <c:y val="3.7617554858934185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2540095361941927E-2"/>
                  <c:y val="-4.1797941401525471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0403120936280893E-2"/>
                  <c:y val="-2.925809822361548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ENCUESTA!$B$8:$B$12</c:f>
              <c:strCache>
                <c:ptCount val="5"/>
                <c:pt idx="0">
                  <c:v>GERENTE GENERAL </c:v>
                </c:pt>
                <c:pt idx="1">
                  <c:v>CONTADOR</c:v>
                </c:pt>
                <c:pt idx="2">
                  <c:v>COORDINADOR DE SST</c:v>
                </c:pt>
                <c:pt idx="3">
                  <c:v>RECEPCIONISTA </c:v>
                </c:pt>
                <c:pt idx="4">
                  <c:v>SERVICIOS GENERALES </c:v>
                </c:pt>
              </c:strCache>
            </c:strRef>
          </c:cat>
          <c:val>
            <c:numRef>
              <c:f>ENCUESTA!$I$8:$I$12</c:f>
              <c:numCache>
                <c:formatCode>_("$"\ * #,##0_);_("$"\ * \(#,##0\);_("$"\ * "-"??_);_(@_)</c:formatCode>
                <c:ptCount val="5"/>
                <c:pt idx="0">
                  <c:v>5500000</c:v>
                </c:pt>
                <c:pt idx="1">
                  <c:v>3250000</c:v>
                </c:pt>
                <c:pt idx="2">
                  <c:v>2250000</c:v>
                </c:pt>
                <c:pt idx="3">
                  <c:v>900000</c:v>
                </c:pt>
                <c:pt idx="4">
                  <c:v>750000</c:v>
                </c:pt>
              </c:numCache>
            </c:numRef>
          </c:val>
          <c:smooth val="0"/>
        </c:ser>
        <c:ser>
          <c:idx val="1"/>
          <c:order val="1"/>
          <c:tx>
            <c:strRef>
              <c:f>ENCUESTA!$J$7</c:f>
              <c:strCache>
                <c:ptCount val="1"/>
                <c:pt idx="0">
                  <c:v>SALARIOS DE LA EMPRESA PROPIA (PAESIA S.A.S)</c:v>
                </c:pt>
              </c:strCache>
            </c:strRef>
          </c:tx>
          <c:spPr>
            <a:ln w="25400">
              <a:solidFill>
                <a:srgbClr val="DD2D32"/>
              </a:solidFill>
              <a:prstDash val="solid"/>
            </a:ln>
          </c:spPr>
          <c:marker>
            <c:spPr>
              <a:solidFill>
                <a:srgbClr val="C0504D"/>
              </a:solidFill>
              <a:ln>
                <a:solidFill>
                  <a:srgbClr val="DD2D32"/>
                </a:solidFill>
                <a:prstDash val="solid"/>
              </a:ln>
            </c:spPr>
          </c:marker>
          <c:dLbls>
            <c:dLbl>
              <c:idx val="0"/>
              <c:layout>
                <c:manualLayout>
                  <c:x val="-0.10749891634156913"/>
                  <c:y val="4.5977011494252866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475509319462516E-2"/>
                  <c:y val="4.5977011494252949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354139575205911E-3"/>
                  <c:y val="-3.3438484766206734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6007802340702216E-2"/>
                  <c:y val="4.1797283176593536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2015604681404431E-3"/>
                  <c:y val="0"/>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ENCUESTA!$B$8:$B$12</c:f>
              <c:strCache>
                <c:ptCount val="5"/>
                <c:pt idx="0">
                  <c:v>GERENTE GENERAL </c:v>
                </c:pt>
                <c:pt idx="1">
                  <c:v>CONTADOR</c:v>
                </c:pt>
                <c:pt idx="2">
                  <c:v>COORDINADOR DE SST</c:v>
                </c:pt>
                <c:pt idx="3">
                  <c:v>RECEPCIONISTA </c:v>
                </c:pt>
                <c:pt idx="4">
                  <c:v>SERVICIOS GENERALES </c:v>
                </c:pt>
              </c:strCache>
            </c:strRef>
          </c:cat>
          <c:val>
            <c:numRef>
              <c:f>ENCUESTA!$J$8:$J$12</c:f>
              <c:numCache>
                <c:formatCode>_("$"\ * #,##0_);_("$"\ * \(#,##0\);_("$"\ * "-"??_);_(@_)</c:formatCode>
                <c:ptCount val="5"/>
                <c:pt idx="0">
                  <c:v>4000000</c:v>
                </c:pt>
                <c:pt idx="1">
                  <c:v>2500000</c:v>
                </c:pt>
                <c:pt idx="2">
                  <c:v>1600000</c:v>
                </c:pt>
                <c:pt idx="3">
                  <c:v>750000</c:v>
                </c:pt>
                <c:pt idx="4">
                  <c:v>616000</c:v>
                </c:pt>
              </c:numCache>
            </c:numRef>
          </c:val>
          <c:smooth val="0"/>
        </c:ser>
        <c:dLbls>
          <c:showLegendKey val="0"/>
          <c:showVal val="0"/>
          <c:showCatName val="0"/>
          <c:showSerName val="0"/>
          <c:showPercent val="0"/>
          <c:showBubbleSize val="0"/>
        </c:dLbls>
        <c:marker val="1"/>
        <c:smooth val="0"/>
        <c:axId val="-839552720"/>
        <c:axId val="-839550000"/>
      </c:lineChart>
      <c:catAx>
        <c:axId val="-839552720"/>
        <c:scaling>
          <c:orientation val="minMax"/>
        </c:scaling>
        <c:delete val="0"/>
        <c:axPos val="b"/>
        <c:numFmt formatCode="General" sourceLinked="1"/>
        <c:majorTickMark val="none"/>
        <c:minorTickMark val="none"/>
        <c:tickLblPos val="nextTo"/>
        <c:spPr>
          <a:ln w="3175">
            <a:solidFill>
              <a:srgbClr val="808080"/>
            </a:solidFill>
            <a:prstDash val="solid"/>
          </a:ln>
        </c:spPr>
        <c:crossAx val="-839550000"/>
        <c:crosses val="autoZero"/>
        <c:auto val="1"/>
        <c:lblAlgn val="ctr"/>
        <c:lblOffset val="100"/>
        <c:noMultiLvlLbl val="0"/>
      </c:catAx>
      <c:valAx>
        <c:axId val="-839550000"/>
        <c:scaling>
          <c:orientation val="minMax"/>
        </c:scaling>
        <c:delete val="1"/>
        <c:axPos val="l"/>
        <c:numFmt formatCode="_(&quot;$&quot;\ * #,##0_);_(&quot;$&quot;\ * \(#,##0\);_(&quot;$&quot;\ * &quot;-&quot;??_);_(@_)" sourceLinked="1"/>
        <c:majorTickMark val="out"/>
        <c:minorTickMark val="none"/>
        <c:tickLblPos val="none"/>
        <c:crossAx val="-839552720"/>
        <c:crosses val="autoZero"/>
        <c:crossBetween val="between"/>
      </c:valAx>
      <c:spPr>
        <a:solidFill>
          <a:srgbClr val="FFFFFF"/>
        </a:solidFill>
        <a:ln w="25400">
          <a:noFill/>
        </a:ln>
      </c:spPr>
    </c:plotArea>
    <c:legend>
      <c:legendPos val="r"/>
      <c:layout>
        <c:manualLayout>
          <c:xMode val="edge"/>
          <c:yMode val="edge"/>
          <c:x val="0.18758838764705274"/>
          <c:y val="0.26730418131695816"/>
          <c:w val="0.6248545682119987"/>
          <c:h val="8.1763647468594713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EMPRESA PPIA Vs SALARIO AJUSTADO</a:t>
            </a:r>
          </a:p>
        </c:rich>
      </c:tx>
      <c:layout/>
      <c:overlay val="0"/>
      <c:spPr>
        <a:noFill/>
        <a:ln w="25400">
          <a:noFill/>
        </a:ln>
      </c:spPr>
    </c:title>
    <c:autoTitleDeleted val="0"/>
    <c:plotArea>
      <c:layout/>
      <c:lineChart>
        <c:grouping val="standard"/>
        <c:varyColors val="0"/>
        <c:ser>
          <c:idx val="0"/>
          <c:order val="0"/>
          <c:tx>
            <c:strRef>
              <c:f>ENCUESTA!$J$7</c:f>
              <c:strCache>
                <c:ptCount val="1"/>
                <c:pt idx="0">
                  <c:v>SALARIOS DE LA EMPRESA PROPIA (PAESIA S.A.S)</c:v>
                </c:pt>
              </c:strCache>
            </c:strRef>
          </c:tx>
          <c:spPr>
            <a:ln w="25400">
              <a:solidFill>
                <a:srgbClr val="666699"/>
              </a:solidFill>
              <a:prstDash val="solid"/>
            </a:ln>
          </c:spPr>
          <c:marker>
            <c:spPr>
              <a:solidFill>
                <a:srgbClr val="4F81BD"/>
              </a:solidFill>
              <a:ln>
                <a:solidFill>
                  <a:srgbClr val="666699"/>
                </a:solidFill>
                <a:prstDash val="solid"/>
              </a:ln>
            </c:spPr>
          </c:marker>
          <c:dLbls>
            <c:dLbl>
              <c:idx val="0"/>
              <c:layout>
                <c:manualLayout>
                  <c:x val="-0.10403120936280888"/>
                  <c:y val="3.7617554858934185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4677069787602967E-2"/>
                  <c:y val="5.0156739811912342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080624187256179E-2"/>
                  <c:y val="3.7617554858934185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072388383181621E-2"/>
                  <c:y val="2.925809822361548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7338534893801482E-3"/>
                  <c:y val="-4.1797283176593552E-3"/>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ENCUESTA!$B$8:$B$12</c:f>
              <c:strCache>
                <c:ptCount val="5"/>
                <c:pt idx="0">
                  <c:v>GERENTE GENERAL </c:v>
                </c:pt>
                <c:pt idx="1">
                  <c:v>CONTADOR</c:v>
                </c:pt>
                <c:pt idx="2">
                  <c:v>COORDINADOR DE SST</c:v>
                </c:pt>
                <c:pt idx="3">
                  <c:v>RECEPCIONISTA </c:v>
                </c:pt>
                <c:pt idx="4">
                  <c:v>SERVICIOS GENERALES </c:v>
                </c:pt>
              </c:strCache>
            </c:strRef>
          </c:cat>
          <c:val>
            <c:numRef>
              <c:f>ENCUESTA!$J$8:$J$12</c:f>
              <c:numCache>
                <c:formatCode>_("$"\ * #,##0_);_("$"\ * \(#,##0\);_("$"\ * "-"??_);_(@_)</c:formatCode>
                <c:ptCount val="5"/>
                <c:pt idx="0">
                  <c:v>4000000</c:v>
                </c:pt>
                <c:pt idx="1">
                  <c:v>2500000</c:v>
                </c:pt>
                <c:pt idx="2">
                  <c:v>1600000</c:v>
                </c:pt>
                <c:pt idx="3">
                  <c:v>750000</c:v>
                </c:pt>
                <c:pt idx="4">
                  <c:v>616000</c:v>
                </c:pt>
              </c:numCache>
            </c:numRef>
          </c:val>
          <c:smooth val="0"/>
        </c:ser>
        <c:ser>
          <c:idx val="1"/>
          <c:order val="1"/>
          <c:tx>
            <c:strRef>
              <c:f>ENCUESTA!$K$7</c:f>
              <c:strCache>
                <c:ptCount val="1"/>
                <c:pt idx="0">
                  <c:v>SALARIO PPIO Y PROMEDIO AJUSTADO</c:v>
                </c:pt>
              </c:strCache>
            </c:strRef>
          </c:tx>
          <c:spPr>
            <a:ln w="25400">
              <a:solidFill>
                <a:srgbClr val="DD2D32"/>
              </a:solidFill>
              <a:prstDash val="solid"/>
            </a:ln>
          </c:spPr>
          <c:marker>
            <c:spPr>
              <a:solidFill>
                <a:srgbClr val="C0504D"/>
              </a:solidFill>
              <a:ln>
                <a:solidFill>
                  <a:srgbClr val="DD2D32"/>
                </a:solidFill>
                <a:prstDash val="solid"/>
              </a:ln>
            </c:spPr>
          </c:marker>
          <c:dLbls>
            <c:dLbl>
              <c:idx val="0"/>
              <c:layout>
                <c:manualLayout>
                  <c:x val="1.5893473383223964E-17"/>
                  <c:y val="-2.925809822361548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4677069787602986E-3"/>
                  <c:y val="-3.3437826541274765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2015604681404431E-3"/>
                  <c:y val="-2.92580982236154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338534893801482E-3"/>
                  <c:y val="-2.5078369905956119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4677069787602986E-3"/>
                  <c:y val="-3.7617554858934185E-2"/>
                </c:manualLayout>
              </c:layout>
              <c:spPr>
                <a:noFill/>
                <a:ln w="25400">
                  <a:noFill/>
                </a:ln>
              </c:spPr>
              <c:txPr>
                <a:bodyPr/>
                <a:lstStyle/>
                <a:p>
                  <a:pPr>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ENCUESTA!$B$8:$B$12</c:f>
              <c:strCache>
                <c:ptCount val="5"/>
                <c:pt idx="0">
                  <c:v>GERENTE GENERAL </c:v>
                </c:pt>
                <c:pt idx="1">
                  <c:v>CONTADOR</c:v>
                </c:pt>
                <c:pt idx="2">
                  <c:v>COORDINADOR DE SST</c:v>
                </c:pt>
                <c:pt idx="3">
                  <c:v>RECEPCIONISTA </c:v>
                </c:pt>
                <c:pt idx="4">
                  <c:v>SERVICIOS GENERALES </c:v>
                </c:pt>
              </c:strCache>
            </c:strRef>
          </c:cat>
          <c:val>
            <c:numRef>
              <c:f>ENCUESTA!$K$8:$K$12</c:f>
              <c:numCache>
                <c:formatCode>_("$"\ * #,##0_);_("$"\ * \(#,##0\);_("$"\ * "-"??_);_(@_)</c:formatCode>
                <c:ptCount val="5"/>
                <c:pt idx="0">
                  <c:v>4750000</c:v>
                </c:pt>
                <c:pt idx="1">
                  <c:v>2875000</c:v>
                </c:pt>
                <c:pt idx="2">
                  <c:v>1925000</c:v>
                </c:pt>
                <c:pt idx="3">
                  <c:v>825000</c:v>
                </c:pt>
                <c:pt idx="4">
                  <c:v>683000</c:v>
                </c:pt>
              </c:numCache>
            </c:numRef>
          </c:val>
          <c:smooth val="0"/>
        </c:ser>
        <c:dLbls>
          <c:showLegendKey val="0"/>
          <c:showVal val="0"/>
          <c:showCatName val="0"/>
          <c:showSerName val="0"/>
          <c:showPercent val="0"/>
          <c:showBubbleSize val="0"/>
        </c:dLbls>
        <c:marker val="1"/>
        <c:smooth val="0"/>
        <c:axId val="-839553808"/>
        <c:axId val="-839549456"/>
      </c:lineChart>
      <c:catAx>
        <c:axId val="-839553808"/>
        <c:scaling>
          <c:orientation val="minMax"/>
        </c:scaling>
        <c:delete val="0"/>
        <c:axPos val="b"/>
        <c:numFmt formatCode="General" sourceLinked="1"/>
        <c:majorTickMark val="none"/>
        <c:minorTickMark val="none"/>
        <c:tickLblPos val="nextTo"/>
        <c:spPr>
          <a:ln w="3175">
            <a:solidFill>
              <a:srgbClr val="808080"/>
            </a:solidFill>
            <a:prstDash val="solid"/>
          </a:ln>
        </c:spPr>
        <c:crossAx val="-839549456"/>
        <c:crosses val="autoZero"/>
        <c:auto val="1"/>
        <c:lblAlgn val="ctr"/>
        <c:lblOffset val="100"/>
        <c:noMultiLvlLbl val="0"/>
      </c:catAx>
      <c:valAx>
        <c:axId val="-839549456"/>
        <c:scaling>
          <c:orientation val="minMax"/>
        </c:scaling>
        <c:delete val="1"/>
        <c:axPos val="l"/>
        <c:numFmt formatCode="_(&quot;$&quot;\ * #,##0_);_(&quot;$&quot;\ * \(#,##0\);_(&quot;$&quot;\ * &quot;-&quot;??_);_(@_)" sourceLinked="1"/>
        <c:majorTickMark val="out"/>
        <c:minorTickMark val="none"/>
        <c:tickLblPos val="none"/>
        <c:crossAx val="-839553808"/>
        <c:crosses val="autoZero"/>
        <c:crossBetween val="between"/>
      </c:valAx>
      <c:spPr>
        <a:solidFill>
          <a:srgbClr val="FFFFFF"/>
        </a:solidFill>
        <a:ln w="25400">
          <a:noFill/>
        </a:ln>
      </c:spPr>
    </c:plotArea>
    <c:legend>
      <c:legendPos val="r"/>
      <c:layout>
        <c:manualLayout>
          <c:xMode val="edge"/>
          <c:yMode val="edge"/>
          <c:x val="0.13474670355769602"/>
          <c:y val="0.26563385826771646"/>
          <c:w val="0.72921707111578049"/>
          <c:h val="8.1252624671916018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9525</xdr:rowOff>
    </xdr:from>
    <xdr:to>
      <xdr:col>1</xdr:col>
      <xdr:colOff>3381375</xdr:colOff>
      <xdr:row>7</xdr:row>
      <xdr:rowOff>9525</xdr:rowOff>
    </xdr:to>
    <xdr:cxnSp macro="">
      <xdr:nvCxnSpPr>
        <xdr:cNvPr id="2" name="3 Conector recto"/>
        <xdr:cNvCxnSpPr/>
      </xdr:nvCxnSpPr>
      <xdr:spPr>
        <a:xfrm>
          <a:off x="733425" y="1323975"/>
          <a:ext cx="337185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12</xdr:row>
      <xdr:rowOff>133350</xdr:rowOff>
    </xdr:from>
    <xdr:to>
      <xdr:col>4</xdr:col>
      <xdr:colOff>409575</xdr:colOff>
      <xdr:row>28</xdr:row>
      <xdr:rowOff>114300</xdr:rowOff>
    </xdr:to>
    <xdr:graphicFrame macro="">
      <xdr:nvGraphicFramePr>
        <xdr:cNvPr id="3"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314325</xdr:colOff>
      <xdr:row>30</xdr:row>
      <xdr:rowOff>85725</xdr:rowOff>
    </xdr:from>
    <xdr:to>
      <xdr:col>4</xdr:col>
      <xdr:colOff>476250</xdr:colOff>
      <xdr:row>46</xdr:row>
      <xdr:rowOff>85725</xdr:rowOff>
    </xdr:to>
    <xdr:graphicFrame macro="">
      <xdr:nvGraphicFramePr>
        <xdr:cNvPr id="4"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53"/>
  <sheetViews>
    <sheetView tabSelected="1" workbookViewId="0">
      <selection activeCell="A8" sqref="A8"/>
    </sheetView>
  </sheetViews>
  <sheetFormatPr baseColWidth="10" defaultColWidth="10.85546875" defaultRowHeight="15" x14ac:dyDescent="0.25"/>
  <cols>
    <col min="1" max="1" width="10.85546875" style="1"/>
    <col min="2" max="2" width="50.85546875" style="1" customWidth="1"/>
    <col min="3" max="8" width="18.28515625" style="1" customWidth="1"/>
    <col min="9" max="9" width="18.7109375" style="1" customWidth="1"/>
    <col min="10" max="10" width="21.28515625" style="1" customWidth="1"/>
    <col min="11" max="11" width="20.7109375" style="1" customWidth="1"/>
    <col min="12" max="13" width="15.7109375" style="1" customWidth="1"/>
    <col min="14" max="14" width="38.85546875" style="1" customWidth="1"/>
    <col min="15" max="16384" width="10.85546875" style="1"/>
  </cols>
  <sheetData>
    <row r="4" spans="2:14" ht="6" customHeight="1" thickBot="1" x14ac:dyDescent="0.3"/>
    <row r="5" spans="2:14" ht="52.5" customHeight="1" thickBot="1" x14ac:dyDescent="0.3">
      <c r="B5" s="17" t="s">
        <v>0</v>
      </c>
      <c r="C5" s="18"/>
      <c r="D5" s="18"/>
      <c r="E5" s="18"/>
      <c r="F5" s="18"/>
      <c r="G5" s="18"/>
      <c r="H5" s="18"/>
    </row>
    <row r="6" spans="2:14" ht="31.5" customHeight="1" thickBot="1" x14ac:dyDescent="0.3">
      <c r="B6" s="2" t="s">
        <v>1</v>
      </c>
      <c r="C6" s="19" t="s">
        <v>16</v>
      </c>
      <c r="D6" s="20"/>
      <c r="E6" s="21"/>
      <c r="F6" s="19" t="s">
        <v>17</v>
      </c>
      <c r="G6" s="20"/>
      <c r="H6" s="21"/>
      <c r="I6" s="22" t="s">
        <v>2</v>
      </c>
      <c r="J6" s="23"/>
      <c r="K6" s="23"/>
      <c r="L6" s="23"/>
      <c r="M6" s="24"/>
    </row>
    <row r="7" spans="2:14" ht="38.25" customHeight="1" thickBot="1" x14ac:dyDescent="0.3">
      <c r="B7" s="3" t="s">
        <v>3</v>
      </c>
      <c r="C7" s="4" t="s">
        <v>4</v>
      </c>
      <c r="D7" s="4" t="s">
        <v>5</v>
      </c>
      <c r="E7" s="4" t="s">
        <v>6</v>
      </c>
      <c r="F7" s="4" t="s">
        <v>4</v>
      </c>
      <c r="G7" s="4" t="s">
        <v>5</v>
      </c>
      <c r="H7" s="4" t="s">
        <v>6</v>
      </c>
      <c r="I7" s="5" t="s">
        <v>7</v>
      </c>
      <c r="J7" s="6" t="s">
        <v>18</v>
      </c>
      <c r="K7" s="7" t="s">
        <v>8</v>
      </c>
      <c r="L7" s="5" t="s">
        <v>9</v>
      </c>
      <c r="M7" s="5" t="s">
        <v>10</v>
      </c>
    </row>
    <row r="8" spans="2:14" ht="42" customHeight="1" x14ac:dyDescent="0.25">
      <c r="B8" s="8" t="s">
        <v>11</v>
      </c>
      <c r="C8" s="9">
        <v>6000000</v>
      </c>
      <c r="D8" s="9">
        <v>0</v>
      </c>
      <c r="E8" s="10">
        <f>C8+D8</f>
        <v>6000000</v>
      </c>
      <c r="F8" s="9">
        <v>5000000</v>
      </c>
      <c r="G8" s="9">
        <v>0</v>
      </c>
      <c r="H8" s="10">
        <f>F8+G8</f>
        <v>5000000</v>
      </c>
      <c r="I8" s="11">
        <f>AVERAGE(E8,H8)</f>
        <v>5500000</v>
      </c>
      <c r="J8" s="11">
        <v>4000000</v>
      </c>
      <c r="K8" s="11">
        <f>(J8+I8)/2</f>
        <v>4750000</v>
      </c>
      <c r="L8" s="12">
        <f>J8-K8</f>
        <v>-750000</v>
      </c>
      <c r="M8" s="13">
        <f>(L8*100)/I8</f>
        <v>-13.636363636363637</v>
      </c>
    </row>
    <row r="9" spans="2:14" ht="42" customHeight="1" x14ac:dyDescent="0.25">
      <c r="B9" s="8" t="s">
        <v>12</v>
      </c>
      <c r="C9" s="9">
        <v>3500000</v>
      </c>
      <c r="D9" s="9">
        <v>0</v>
      </c>
      <c r="E9" s="10">
        <f>C9+D9</f>
        <v>3500000</v>
      </c>
      <c r="F9" s="9">
        <v>3000000</v>
      </c>
      <c r="G9" s="9">
        <v>0</v>
      </c>
      <c r="H9" s="10">
        <f>F9+G9</f>
        <v>3000000</v>
      </c>
      <c r="I9" s="11">
        <f t="shared" ref="I9:I12" si="0">AVERAGE(E9,H9)</f>
        <v>3250000</v>
      </c>
      <c r="J9" s="11">
        <v>2500000</v>
      </c>
      <c r="K9" s="11">
        <f>(J9+I9)/2</f>
        <v>2875000</v>
      </c>
      <c r="L9" s="12">
        <f>J9-K9</f>
        <v>-375000</v>
      </c>
      <c r="M9" s="13">
        <f>(L9*100)/I9</f>
        <v>-11.538461538461538</v>
      </c>
    </row>
    <row r="10" spans="2:14" ht="42" customHeight="1" x14ac:dyDescent="0.25">
      <c r="B10" s="8" t="s">
        <v>13</v>
      </c>
      <c r="C10" s="9">
        <v>2500000</v>
      </c>
      <c r="D10" s="9">
        <v>0</v>
      </c>
      <c r="E10" s="10">
        <f>C10+D10</f>
        <v>2500000</v>
      </c>
      <c r="F10" s="9">
        <v>2000000</v>
      </c>
      <c r="G10" s="9">
        <v>0</v>
      </c>
      <c r="H10" s="10">
        <f>F10+G10</f>
        <v>2000000</v>
      </c>
      <c r="I10" s="11">
        <f t="shared" si="0"/>
        <v>2250000</v>
      </c>
      <c r="J10" s="11">
        <v>1600000</v>
      </c>
      <c r="K10" s="11">
        <f>(J10+I10)/2</f>
        <v>1925000</v>
      </c>
      <c r="L10" s="12">
        <f>J10-K10</f>
        <v>-325000</v>
      </c>
      <c r="M10" s="13">
        <f>(L10*100)/I10</f>
        <v>-14.444444444444445</v>
      </c>
    </row>
    <row r="11" spans="2:14" ht="42" customHeight="1" x14ac:dyDescent="0.25">
      <c r="B11" s="8" t="s">
        <v>14</v>
      </c>
      <c r="C11" s="9">
        <v>1000000</v>
      </c>
      <c r="D11" s="9">
        <v>0</v>
      </c>
      <c r="E11" s="10">
        <f>C11+D11</f>
        <v>1000000</v>
      </c>
      <c r="F11" s="9">
        <v>800000</v>
      </c>
      <c r="G11" s="9">
        <v>0</v>
      </c>
      <c r="H11" s="10">
        <f>F11+G11</f>
        <v>800000</v>
      </c>
      <c r="I11" s="11">
        <f t="shared" si="0"/>
        <v>900000</v>
      </c>
      <c r="J11" s="11">
        <v>750000</v>
      </c>
      <c r="K11" s="11">
        <f>(J11+I11)/2</f>
        <v>825000</v>
      </c>
      <c r="L11" s="12">
        <f>J11-K11</f>
        <v>-75000</v>
      </c>
      <c r="M11" s="13">
        <f>(L11*100)/I11</f>
        <v>-8.3333333333333339</v>
      </c>
    </row>
    <row r="12" spans="2:14" ht="42" customHeight="1" x14ac:dyDescent="0.25">
      <c r="B12" s="8" t="s">
        <v>15</v>
      </c>
      <c r="C12" s="9">
        <v>800000</v>
      </c>
      <c r="D12" s="9">
        <v>0</v>
      </c>
      <c r="E12" s="10">
        <f>C12+D12</f>
        <v>800000</v>
      </c>
      <c r="F12" s="9">
        <v>700000</v>
      </c>
      <c r="G12" s="9">
        <v>0</v>
      </c>
      <c r="H12" s="10">
        <f>F12+G12</f>
        <v>700000</v>
      </c>
      <c r="I12" s="11">
        <f t="shared" si="0"/>
        <v>750000</v>
      </c>
      <c r="J12" s="11">
        <v>616000</v>
      </c>
      <c r="K12" s="11">
        <f>(J12+I12)/2</f>
        <v>683000</v>
      </c>
      <c r="L12" s="12">
        <f>J12-K12</f>
        <v>-67000</v>
      </c>
      <c r="M12" s="13">
        <f>(L12*100)/I12</f>
        <v>-8.9333333333333336</v>
      </c>
    </row>
    <row r="14" spans="2:14" x14ac:dyDescent="0.25">
      <c r="F14" s="26" t="s">
        <v>21</v>
      </c>
      <c r="G14" s="25" t="s">
        <v>19</v>
      </c>
      <c r="H14" s="25"/>
      <c r="I14" s="25"/>
      <c r="J14" s="25"/>
      <c r="K14" s="25"/>
      <c r="L14" s="25"/>
      <c r="M14" s="25"/>
      <c r="N14" s="15"/>
    </row>
    <row r="15" spans="2:14" x14ac:dyDescent="0.25">
      <c r="G15" s="25"/>
      <c r="H15" s="25"/>
      <c r="I15" s="25"/>
      <c r="J15" s="25"/>
      <c r="K15" s="25"/>
      <c r="L15" s="25"/>
      <c r="M15" s="25"/>
    </row>
    <row r="16" spans="2:14" x14ac:dyDescent="0.25">
      <c r="G16" s="25"/>
      <c r="H16" s="25"/>
      <c r="I16" s="25"/>
      <c r="J16" s="25"/>
      <c r="K16" s="25"/>
      <c r="L16" s="25"/>
      <c r="M16" s="25"/>
    </row>
    <row r="32" spans="6:14" x14ac:dyDescent="0.25">
      <c r="F32" s="26" t="s">
        <v>21</v>
      </c>
      <c r="G32" s="25" t="s">
        <v>20</v>
      </c>
      <c r="H32" s="25"/>
      <c r="I32" s="25"/>
      <c r="J32" s="25"/>
      <c r="K32" s="25"/>
      <c r="L32" s="25"/>
      <c r="M32" s="25"/>
      <c r="N32" s="14"/>
    </row>
    <row r="33" spans="7:13" x14ac:dyDescent="0.25">
      <c r="G33" s="25"/>
      <c r="H33" s="25"/>
      <c r="I33" s="25"/>
      <c r="J33" s="25"/>
      <c r="K33" s="25"/>
      <c r="L33" s="25"/>
      <c r="M33" s="25"/>
    </row>
    <row r="34" spans="7:13" x14ac:dyDescent="0.25">
      <c r="G34" s="25"/>
      <c r="H34" s="25"/>
      <c r="I34" s="25"/>
      <c r="J34" s="25"/>
      <c r="K34" s="25"/>
      <c r="L34" s="25"/>
      <c r="M34" s="25"/>
    </row>
    <row r="35" spans="7:13" x14ac:dyDescent="0.25">
      <c r="G35" s="25"/>
      <c r="H35" s="25"/>
      <c r="I35" s="25"/>
      <c r="J35" s="25"/>
      <c r="K35" s="25"/>
      <c r="L35" s="25"/>
      <c r="M35" s="25"/>
    </row>
    <row r="36" spans="7:13" x14ac:dyDescent="0.25">
      <c r="G36" s="25"/>
      <c r="H36" s="25"/>
      <c r="I36" s="25"/>
      <c r="J36" s="25"/>
      <c r="K36" s="25"/>
      <c r="L36" s="25"/>
      <c r="M36" s="25"/>
    </row>
    <row r="37" spans="7:13" x14ac:dyDescent="0.25">
      <c r="G37" s="25"/>
      <c r="H37" s="25"/>
      <c r="I37" s="25"/>
      <c r="J37" s="25"/>
      <c r="K37" s="25"/>
      <c r="L37" s="25"/>
      <c r="M37" s="25"/>
    </row>
    <row r="49" spans="9:11" x14ac:dyDescent="0.25">
      <c r="I49" s="16"/>
      <c r="J49" s="16"/>
      <c r="K49" s="16"/>
    </row>
    <row r="50" spans="9:11" x14ac:dyDescent="0.25">
      <c r="I50" s="16"/>
      <c r="J50" s="16"/>
      <c r="K50" s="16"/>
    </row>
    <row r="51" spans="9:11" x14ac:dyDescent="0.25">
      <c r="I51" s="16"/>
      <c r="J51" s="16"/>
      <c r="K51" s="16"/>
    </row>
    <row r="52" spans="9:11" x14ac:dyDescent="0.25">
      <c r="I52" s="16"/>
      <c r="J52" s="16"/>
      <c r="K52" s="16"/>
    </row>
    <row r="53" spans="9:11" x14ac:dyDescent="0.25">
      <c r="I53" s="16"/>
      <c r="J53" s="16"/>
      <c r="K53" s="16"/>
    </row>
  </sheetData>
  <mergeCells count="6">
    <mergeCell ref="G32:M37"/>
    <mergeCell ref="B5:H5"/>
    <mergeCell ref="C6:E6"/>
    <mergeCell ref="F6:H6"/>
    <mergeCell ref="I6:M6"/>
    <mergeCell ref="G14:M16"/>
  </mergeCells>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ENCUESTA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Toshiba</cp:lastModifiedBy>
  <dcterms:created xsi:type="dcterms:W3CDTF">2014-06-11T16:10:33Z</dcterms:created>
  <dcterms:modified xsi:type="dcterms:W3CDTF">2014-06-14T22:37:55Z</dcterms:modified>
</cp:coreProperties>
</file>